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0" windowHeight="6000" firstSheet="1" activeTab="1"/>
  </bookViews>
  <sheets>
    <sheet name="Sheet1" sheetId="1" state="hidden" r:id="rId1"/>
    <sheet name="Приходи 2024" sheetId="10" r:id="rId2"/>
    <sheet name="Sheet2" sheetId="11" r:id="rId3"/>
    <sheet name="Лист1" sheetId="12" r:id="rId4"/>
  </sheets>
  <calcPr calcId="145621"/>
</workbook>
</file>

<file path=xl/calcChain.xml><?xml version="1.0" encoding="utf-8"?>
<calcChain xmlns="http://schemas.openxmlformats.org/spreadsheetml/2006/main">
  <c r="B13" i="10" l="1"/>
  <c r="B16" i="10" l="1"/>
  <c r="B26" i="10" l="1"/>
  <c r="B28" i="10"/>
  <c r="B34" i="10"/>
  <c r="B47" i="10" l="1"/>
  <c r="B69" i="10" l="1"/>
  <c r="B11" i="10"/>
  <c r="B46" i="10" l="1"/>
  <c r="B54" i="10" s="1"/>
  <c r="B71" i="10" s="1"/>
  <c r="B73" i="10" s="1"/>
</calcChain>
</file>

<file path=xl/sharedStrings.xml><?xml version="1.0" encoding="utf-8"?>
<sst xmlns="http://schemas.openxmlformats.org/spreadsheetml/2006/main" count="172" uniqueCount="147">
  <si>
    <t>Справка по бюджетни сметки к-ъм 31.05.2009</t>
  </si>
  <si>
    <t>Клиент: ОБЩИНА САМОКОВ</t>
  </si>
  <si>
    <t>IВАN</t>
  </si>
  <si>
    <t>Сметка/Код</t>
  </si>
  <si>
    <t>Салдо</t>
  </si>
  <si>
    <t>ВС10СЕСВ97903262119800</t>
  </si>
  <si>
    <t>7444/</t>
  </si>
  <si>
    <t>99, 999.00</t>
  </si>
  <si>
    <t>ВС40СЕСВ97908462119801</t>
  </si>
  <si>
    <t>7311/441400</t>
  </si>
  <si>
    <t>69, 832.91</t>
  </si>
  <si>
    <t>7311/442100</t>
  </si>
  <si>
    <t>428,061.23</t>
  </si>
  <si>
    <t>7311/442300</t>
  </si>
  <si>
    <t>237, 026.39</t>
  </si>
  <si>
    <t>7311/442400</t>
  </si>
  <si>
    <t>963, 681.80</t>
  </si>
  <si>
    <t>В040СЕСВ97908462119801</t>
  </si>
  <si>
    <t>7311/442500</t>
  </si>
  <si>
    <t>465, 185.51</t>
  </si>
  <si>
    <t>7311/443400</t>
  </si>
  <si>
    <t>5,355. 68</t>
  </si>
  <si>
    <t>7311/444000</t>
  </si>
  <si>
    <t>169, 631.81</t>
  </si>
  <si>
    <t>7311/444100</t>
  </si>
  <si>
    <t>103,734.86</t>
  </si>
  <si>
    <t>7311/444200</t>
  </si>
  <si>
    <t>261, 656.58</t>
  </si>
  <si>
    <t>7311/444300</t>
  </si>
  <si>
    <t>68, 103.24</t>
  </si>
  <si>
    <t>7311/444400</t>
  </si>
  <si>
    <t>513, 812.50</t>
  </si>
  <si>
    <t>7311/445500</t>
  </si>
  <si>
    <t>7311/445600</t>
  </si>
  <si>
    <t>1, 446,895.20</t>
  </si>
  <si>
    <t>7311/445700</t>
  </si>
  <si>
    <t>6,803.88</t>
  </si>
  <si>
    <t>7311/446500</t>
  </si>
  <si>
    <t>12, 106. 46</t>
  </si>
  <si>
    <t>В640СЕСВ97908462119801</t>
  </si>
  <si>
    <t>7311/447000</t>
  </si>
  <si>
    <t>1, 045.70</t>
  </si>
  <si>
    <t>ВС40СЕСВ97 9084 62119801</t>
  </si>
  <si>
    <t>7311/448001</t>
  </si>
  <si>
    <t>187,979.03</t>
  </si>
  <si>
    <t>7311/448002</t>
  </si>
  <si>
    <t>51,267.84</t>
  </si>
  <si>
    <t>В640СЕСВ979084 62 119801</t>
  </si>
  <si>
    <t>7311/448003</t>
  </si>
  <si>
    <t>2,863.33</t>
  </si>
  <si>
    <t>7311/448005</t>
  </si>
  <si>
    <t>46, 368.80</t>
  </si>
  <si>
    <t>7311/448007</t>
  </si>
  <si>
    <t>51,436.26</t>
  </si>
  <si>
    <t>7311/448008</t>
  </si>
  <si>
    <t>38, 704 .29</t>
  </si>
  <si>
    <t>ВС40СЕСВ97 9084 62 119801</t>
  </si>
  <si>
    <t>7311/448011</t>
  </si>
  <si>
    <t>2,880.00</t>
  </si>
  <si>
    <t>7311/448012</t>
  </si>
  <si>
    <t>7311/448013</t>
  </si>
  <si>
    <t>7311/448081</t>
  </si>
  <si>
    <t>7311/448090</t>
  </si>
  <si>
    <t>7311/448866</t>
  </si>
  <si>
    <t>7311/448888</t>
  </si>
  <si>
    <t>Общо за сметката</t>
  </si>
  <si>
    <t>5, 423,710.09</t>
  </si>
  <si>
    <t>ВС63СЕСВ97903162119800</t>
  </si>
  <si>
    <t>7304/</t>
  </si>
  <si>
    <t>4,248, 669. 90</t>
  </si>
  <si>
    <t>ВС67СЕСВ97908462119800</t>
  </si>
  <si>
    <t>7311/449944</t>
  </si>
  <si>
    <t>-5, 423,710.09</t>
  </si>
  <si>
    <t>ВС80СЕСВ97903262119801</t>
  </si>
  <si>
    <t>9, 947. 63</t>
  </si>
  <si>
    <t>Общо</t>
  </si>
  <si>
    <t>4,358, 616.53</t>
  </si>
  <si>
    <r>
      <t xml:space="preserve">     </t>
    </r>
    <r>
      <rPr>
        <sz val="12"/>
        <rFont val="Courier New"/>
        <family val="3"/>
        <charset val="204"/>
      </rPr>
      <t>221,982.61</t>
    </r>
  </si>
  <si>
    <r>
      <t xml:space="preserve">66,278 </t>
    </r>
    <r>
      <rPr>
        <i/>
        <sz val="12"/>
        <rFont val="Courier New"/>
        <family val="3"/>
        <charset val="204"/>
      </rPr>
      <t>.12</t>
    </r>
  </si>
  <si>
    <t>Приходи</t>
  </si>
  <si>
    <t>ВСИЧКО ДЪРЖАВНИ ПРИХОДИ</t>
  </si>
  <si>
    <t>ВСИЧКО ИМУЩЕСТВЕНИ И ДРУГИ ДАНЪЦИ</t>
  </si>
  <si>
    <t>ВСИЧКО НЕДАНЪЧНИ ПРИХОДИ</t>
  </si>
  <si>
    <t>§36-19 Други неданъчни приходи</t>
  </si>
  <si>
    <t>§27-10 Такса технически услуги</t>
  </si>
  <si>
    <t>§27-11 Такса административни услуги</t>
  </si>
  <si>
    <t>§27-05 Такса ползване пазари и тържища</t>
  </si>
  <si>
    <t>§27-15 Такса гробни места</t>
  </si>
  <si>
    <t>§27-29 Други общински такси</t>
  </si>
  <si>
    <t>§41-00 Приходи от концесии</t>
  </si>
  <si>
    <t>§27-07 Такса битови отпадъци</t>
  </si>
  <si>
    <t>§24-06 Приходи от наем на земя</t>
  </si>
  <si>
    <t>§24-05 Приходи от наем на имущество</t>
  </si>
  <si>
    <t>ВСИЧКО  ПРИХОДИ ЗА МЕСТНИ ДЕЙНОСТИ</t>
  </si>
  <si>
    <t>ДЪРЖАВНИ ДЕЙНОСТИ</t>
  </si>
  <si>
    <t>§13-08 Туристически данък</t>
  </si>
  <si>
    <t>§31-13         Изграждане и основен ремонт на общински пътища</t>
  </si>
  <si>
    <t>ОБЩИНСКИ ДЕЙНОСТИ - ВЗАИМООТНОШЕНИЯ С ЦЕНТРАЛНИЯ БЮДЖЕТ</t>
  </si>
  <si>
    <t>§28-02 Приходи от глоби, санкции и неуст.,наказателни лихви</t>
  </si>
  <si>
    <t>§40-22 Постъпления от продажба на сгради</t>
  </si>
  <si>
    <t>§40-30 Постъпления от продажба на НДА</t>
  </si>
  <si>
    <t>§40-40 Постъпления от продажба на земя</t>
  </si>
  <si>
    <t>ОПЕРАЦИИ С ФИНАНСОВИ АКТИВИ И ПАСИВИ</t>
  </si>
  <si>
    <t xml:space="preserve">ВСИЧКО ПО ПРИХОДНАТА ЧАСТ </t>
  </si>
  <si>
    <t>Обща субсидия  § 31-11</t>
  </si>
  <si>
    <t>Събрани средства за сметки за средства от Европейския съюз § 88-03</t>
  </si>
  <si>
    <t>ТРАНСФЕРИ</t>
  </si>
  <si>
    <t>СОБСТВЕНИ ПРИХОДИ</t>
  </si>
  <si>
    <t>ВСИЧКО ОТ МЕСТНИ ПРИХОДИ</t>
  </si>
  <si>
    <t>ВЗАИМООТНОШЕНИЯ С ЦЕНТРАЛНИЯ БЮДЖЕТ</t>
  </si>
  <si>
    <t>§31-20      Възстановен тренсфер за ЦБ</t>
  </si>
  <si>
    <t>Внесен данък в/у приходите от стопанска дейност §37-02</t>
  </si>
  <si>
    <t>§28-09  Приходи от наказателни лихви за данъци,мита и осиг.вн.</t>
  </si>
  <si>
    <t>Приходи от наем на имущество §24-05 /училища/</t>
  </si>
  <si>
    <t>Приходи от наем на земя §24-06 /училища/</t>
  </si>
  <si>
    <t>§01-03 Патентен данък и данък върху таксиметров превоз на пътници</t>
  </si>
  <si>
    <t>§13-01 Данък върху недвижими имоти</t>
  </si>
  <si>
    <t>§13-03 Данък върху превозни средства</t>
  </si>
  <si>
    <t>§13-04 Данък при придобиване на имущество</t>
  </si>
  <si>
    <t>§24-04 Нетни приходи от продажби на стоки и услуги</t>
  </si>
  <si>
    <t>§27-17 Такса притежаване на куче</t>
  </si>
  <si>
    <t>§37-01 Внесен ДДС (-)</t>
  </si>
  <si>
    <t>§37-02 Внесен данък върху приходите от стопанска дейност (-)</t>
  </si>
  <si>
    <t>§37-09 Внесени др.датъци, такси и вноски в/у продажбите (-)</t>
  </si>
  <si>
    <t>§76-00  Вр.безлихв.заеми м-ду бюджети и сметки за средства от ЕС</t>
  </si>
  <si>
    <t>§83-82 Погашения по дългосрочни заеми (-)</t>
  </si>
  <si>
    <t>§95-03 Остатък в лвевове по депозити от предходния период</t>
  </si>
  <si>
    <t>§95-05 Остатък в касата в левове от предходния период</t>
  </si>
  <si>
    <t>§95-01 Остатък в левове по сметки от предходния период</t>
  </si>
  <si>
    <t xml:space="preserve">Остатък в левове по сметки от предходния период §95-01 </t>
  </si>
  <si>
    <t>§83-22 Погашения по дългосрочни заеми от банки в страната</t>
  </si>
  <si>
    <t xml:space="preserve">Остатък в левове по депозити от предходния период §95-03 </t>
  </si>
  <si>
    <t>§24-10 Приходи от лихви по предоставени заеми</t>
  </si>
  <si>
    <t xml:space="preserve">Прих.от прод.на стоки и услуги §24-04 </t>
  </si>
  <si>
    <t>§83-72 Получени дългосрочни заеми от други лица в страната(+)</t>
  </si>
  <si>
    <t>Временни безлихвени заеми  §76-00</t>
  </si>
  <si>
    <t>§31-12 Обща изравнителна субсидия</t>
  </si>
  <si>
    <t>§31-12 Зимно поддържане и снегопочистване</t>
  </si>
  <si>
    <t>§31-13 Целеви капиталови</t>
  </si>
  <si>
    <t>§27-04 Такса ползване на ДСП и др.общински соц.услуги</t>
  </si>
  <si>
    <t>§31-18 Трансфери за други целеви разходи</t>
  </si>
  <si>
    <t>§62-02 Предоставени трансфери между бюджети и с-ки от ЕС</t>
  </si>
  <si>
    <t>Проект на бюджет 2024</t>
  </si>
  <si>
    <t>Проект на бюджет 2024 година - Приход</t>
  </si>
  <si>
    <t>ВСИЧКО ПРИХОДИ ЗА 2024 ГОДИНА</t>
  </si>
  <si>
    <t>§72-02 Възстановени суми по възмездна финансова помощ</t>
  </si>
  <si>
    <t>§93-36 Друго финансиране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</si>
</sst>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27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.5"/>
      <name val="Courier New"/>
      <family val="3"/>
      <charset val="204"/>
    </font>
    <font>
      <sz val="12"/>
      <name val="Courier New"/>
      <family val="3"/>
      <charset val="204"/>
    </font>
    <font>
      <i/>
      <sz val="12"/>
      <name val="Courier New"/>
      <family val="3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sz val="16"/>
      <name val="Arial"/>
      <family val="2"/>
      <charset val="204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0"/>
      <color rgb="FF7030A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3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 indent="9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indent="6"/>
    </xf>
    <xf numFmtId="0" fontId="4" fillId="0" borderId="1" xfId="0" applyNumberFormat="1" applyFont="1" applyFill="1" applyBorder="1" applyAlignment="1" applyProtection="1">
      <alignment horizontal="left" vertical="top" indent="4"/>
    </xf>
    <xf numFmtId="0" fontId="4" fillId="0" borderId="1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11" fillId="3" borderId="1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left" vertical="top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3" fontId="10" fillId="4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164" fontId="10" fillId="5" borderId="1" xfId="0" applyNumberFormat="1" applyFont="1" applyFill="1" applyBorder="1" applyAlignment="1" applyProtection="1">
      <alignment horizontal="right" vertical="top"/>
    </xf>
    <xf numFmtId="3" fontId="10" fillId="5" borderId="1" xfId="0" applyNumberFormat="1" applyFont="1" applyFill="1" applyBorder="1" applyAlignment="1" applyProtection="1">
      <alignment vertical="top"/>
    </xf>
    <xf numFmtId="0" fontId="13" fillId="5" borderId="1" xfId="0" applyNumberFormat="1" applyFont="1" applyFill="1" applyBorder="1" applyAlignment="1" applyProtection="1">
      <alignment horizontal="left" vertical="top"/>
    </xf>
    <xf numFmtId="3" fontId="10" fillId="6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left" vertical="top"/>
    </xf>
    <xf numFmtId="0" fontId="10" fillId="7" borderId="1" xfId="0" applyNumberFormat="1" applyFont="1" applyFill="1" applyBorder="1" applyAlignment="1" applyProtection="1">
      <alignment vertical="top"/>
    </xf>
    <xf numFmtId="3" fontId="10" fillId="7" borderId="1" xfId="0" applyNumberFormat="1" applyFont="1" applyFill="1" applyBorder="1" applyAlignment="1" applyProtection="1">
      <alignment vertical="top"/>
    </xf>
    <xf numFmtId="3" fontId="2" fillId="0" borderId="1" xfId="0" applyNumberFormat="1" applyFont="1" applyFill="1" applyBorder="1" applyAlignment="1" applyProtection="1">
      <alignment vertical="top"/>
    </xf>
    <xf numFmtId="3" fontId="10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3" fontId="14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top"/>
    </xf>
    <xf numFmtId="3" fontId="0" fillId="0" borderId="1" xfId="0" applyNumberFormat="1" applyFill="1" applyBorder="1" applyAlignment="1" applyProtection="1">
      <alignment vertical="top"/>
    </xf>
    <xf numFmtId="3" fontId="0" fillId="0" borderId="1" xfId="0" applyNumberFormat="1" applyFill="1" applyBorder="1" applyAlignment="1" applyProtection="1">
      <alignment horizontal="right" vertical="top"/>
    </xf>
    <xf numFmtId="0" fontId="25" fillId="0" borderId="0" xfId="0" applyNumberFormat="1" applyFont="1" applyFill="1" applyBorder="1" applyAlignment="1" applyProtection="1">
      <alignment vertical="top"/>
    </xf>
    <xf numFmtId="3" fontId="26" fillId="0" borderId="1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vertical="top"/>
    </xf>
    <xf numFmtId="3" fontId="23" fillId="0" borderId="0" xfId="0" applyNumberFormat="1" applyFont="1" applyFill="1" applyBorder="1" applyAlignment="1" applyProtection="1">
      <alignment vertical="top"/>
    </xf>
    <xf numFmtId="3" fontId="24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4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 wrapText="1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vertical="top"/>
    </xf>
    <xf numFmtId="0" fontId="9" fillId="5" borderId="1" xfId="0" applyNumberFormat="1" applyFont="1" applyFill="1" applyBorder="1" applyAlignment="1" applyProtection="1">
      <alignment horizontal="left" vertical="top"/>
    </xf>
    <xf numFmtId="3" fontId="9" fillId="0" borderId="1" xfId="0" applyNumberFormat="1" applyFont="1" applyFill="1" applyBorder="1" applyAlignment="1" applyProtection="1">
      <alignment vertical="top"/>
    </xf>
    <xf numFmtId="164" fontId="12" fillId="3" borderId="3" xfId="0" applyNumberFormat="1" applyFont="1" applyFill="1" applyBorder="1" applyAlignment="1" applyProtection="1">
      <alignment horizontal="right" vertical="top"/>
    </xf>
    <xf numFmtId="3" fontId="22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vertical="top"/>
    </xf>
    <xf numFmtId="0" fontId="9" fillId="7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top"/>
    </xf>
    <xf numFmtId="0" fontId="16" fillId="6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9" fillId="7" borderId="5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0" fontId="9" fillId="7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IV65536"/>
    </sheetView>
  </sheetViews>
  <sheetFormatPr defaultRowHeight="12.75" x14ac:dyDescent="0.2"/>
  <cols>
    <col min="1" max="1" width="39.42578125" customWidth="1"/>
    <col min="2" max="2" width="26.85546875" customWidth="1"/>
    <col min="3" max="3" width="27.5703125" customWidth="1"/>
  </cols>
  <sheetData>
    <row r="1" spans="1:3" ht="13.5" x14ac:dyDescent="0.2">
      <c r="A1" s="1" t="s">
        <v>0</v>
      </c>
    </row>
    <row r="2" spans="1:3" ht="13.5" x14ac:dyDescent="0.2">
      <c r="A2" s="1" t="s">
        <v>1</v>
      </c>
    </row>
    <row r="4" spans="1:3" ht="15.75" x14ac:dyDescent="0.2">
      <c r="A4" s="2" t="s">
        <v>2</v>
      </c>
      <c r="B4" s="3" t="s">
        <v>3</v>
      </c>
      <c r="C4" s="4" t="s">
        <v>4</v>
      </c>
    </row>
    <row r="5" spans="1:3" ht="15.75" x14ac:dyDescent="0.2">
      <c r="A5" s="5" t="s">
        <v>5</v>
      </c>
      <c r="B5" s="3" t="s">
        <v>6</v>
      </c>
      <c r="C5" s="6" t="s">
        <v>7</v>
      </c>
    </row>
    <row r="6" spans="1:3" ht="15.75" x14ac:dyDescent="0.2">
      <c r="A6" s="5" t="s">
        <v>8</v>
      </c>
      <c r="B6" s="3" t="s">
        <v>9</v>
      </c>
      <c r="C6" s="6" t="s">
        <v>10</v>
      </c>
    </row>
    <row r="7" spans="1:3" ht="15.75" x14ac:dyDescent="0.2">
      <c r="A7" s="5" t="s">
        <v>8</v>
      </c>
      <c r="B7" s="3" t="s">
        <v>11</v>
      </c>
      <c r="C7" s="6" t="s">
        <v>12</v>
      </c>
    </row>
    <row r="8" spans="1:3" ht="15.75" x14ac:dyDescent="0.2">
      <c r="A8" s="5" t="s">
        <v>8</v>
      </c>
      <c r="B8" s="3" t="s">
        <v>13</v>
      </c>
      <c r="C8" s="6" t="s">
        <v>14</v>
      </c>
    </row>
    <row r="9" spans="1:3" ht="15.75" x14ac:dyDescent="0.2">
      <c r="A9" s="5" t="s">
        <v>8</v>
      </c>
      <c r="B9" s="3" t="s">
        <v>15</v>
      </c>
      <c r="C9" s="6" t="s">
        <v>16</v>
      </c>
    </row>
    <row r="10" spans="1:3" ht="15.75" x14ac:dyDescent="0.2">
      <c r="A10" s="5" t="s">
        <v>17</v>
      </c>
      <c r="B10" s="3" t="s">
        <v>18</v>
      </c>
      <c r="C10" s="6" t="s">
        <v>19</v>
      </c>
    </row>
    <row r="11" spans="1:3" ht="15.75" x14ac:dyDescent="0.2">
      <c r="A11" s="5" t="s">
        <v>17</v>
      </c>
      <c r="B11" s="3" t="s">
        <v>20</v>
      </c>
      <c r="C11" s="6" t="s">
        <v>21</v>
      </c>
    </row>
    <row r="12" spans="1:3" ht="15.75" x14ac:dyDescent="0.2">
      <c r="A12" s="5" t="s">
        <v>8</v>
      </c>
      <c r="B12" s="3" t="s">
        <v>22</v>
      </c>
      <c r="C12" s="6" t="s">
        <v>23</v>
      </c>
    </row>
    <row r="13" spans="1:3" ht="15.75" x14ac:dyDescent="0.2">
      <c r="A13" s="5" t="s">
        <v>8</v>
      </c>
      <c r="B13" s="3" t="s">
        <v>24</v>
      </c>
      <c r="C13" s="6" t="s">
        <v>25</v>
      </c>
    </row>
    <row r="14" spans="1:3" ht="15.75" x14ac:dyDescent="0.2">
      <c r="A14" s="5" t="s">
        <v>8</v>
      </c>
      <c r="B14" s="3" t="s">
        <v>26</v>
      </c>
      <c r="C14" s="6" t="s">
        <v>27</v>
      </c>
    </row>
    <row r="15" spans="1:3" ht="15.75" x14ac:dyDescent="0.2">
      <c r="A15" s="5" t="s">
        <v>8</v>
      </c>
      <c r="B15" s="3" t="s">
        <v>28</v>
      </c>
      <c r="C15" s="6" t="s">
        <v>29</v>
      </c>
    </row>
    <row r="16" spans="1:3" ht="15.75" x14ac:dyDescent="0.2">
      <c r="A16" s="5" t="s">
        <v>8</v>
      </c>
      <c r="B16" s="3" t="s">
        <v>30</v>
      </c>
      <c r="C16" s="6" t="s">
        <v>31</v>
      </c>
    </row>
    <row r="17" spans="1:3" ht="15.75" x14ac:dyDescent="0.2">
      <c r="A17" s="5" t="s">
        <v>8</v>
      </c>
      <c r="B17" s="3" t="s">
        <v>32</v>
      </c>
      <c r="C17" s="6">
        <v>679.2</v>
      </c>
    </row>
    <row r="18" spans="1:3" ht="15.75" x14ac:dyDescent="0.2">
      <c r="A18" s="5" t="s">
        <v>8</v>
      </c>
      <c r="B18" s="3" t="s">
        <v>33</v>
      </c>
      <c r="C18" s="6" t="s">
        <v>34</v>
      </c>
    </row>
    <row r="19" spans="1:3" ht="15.75" x14ac:dyDescent="0.2">
      <c r="A19" s="5" t="s">
        <v>8</v>
      </c>
      <c r="B19" s="3" t="s">
        <v>35</v>
      </c>
      <c r="C19" s="6" t="s">
        <v>36</v>
      </c>
    </row>
    <row r="20" spans="1:3" ht="15.75" x14ac:dyDescent="0.2">
      <c r="A20" s="5" t="s">
        <v>8</v>
      </c>
      <c r="B20" s="3" t="s">
        <v>37</v>
      </c>
      <c r="C20" s="6" t="s">
        <v>38</v>
      </c>
    </row>
    <row r="21" spans="1:3" ht="15.75" x14ac:dyDescent="0.2">
      <c r="A21" s="5" t="s">
        <v>39</v>
      </c>
      <c r="B21" s="3" t="s">
        <v>40</v>
      </c>
      <c r="C21" s="6" t="s">
        <v>41</v>
      </c>
    </row>
    <row r="22" spans="1:3" ht="15.75" x14ac:dyDescent="0.2">
      <c r="A22" s="5" t="s">
        <v>42</v>
      </c>
      <c r="B22" s="3" t="s">
        <v>43</v>
      </c>
      <c r="C22" s="6" t="s">
        <v>44</v>
      </c>
    </row>
    <row r="23" spans="1:3" ht="15.75" x14ac:dyDescent="0.2">
      <c r="A23" s="5" t="s">
        <v>39</v>
      </c>
      <c r="B23" s="3" t="s">
        <v>45</v>
      </c>
      <c r="C23" s="6" t="s">
        <v>46</v>
      </c>
    </row>
    <row r="24" spans="1:3" ht="15.75" x14ac:dyDescent="0.2">
      <c r="A24" s="5" t="s">
        <v>47</v>
      </c>
      <c r="B24" s="3" t="s">
        <v>48</v>
      </c>
      <c r="C24" s="6" t="s">
        <v>49</v>
      </c>
    </row>
    <row r="25" spans="1:3" ht="15.75" x14ac:dyDescent="0.2">
      <c r="A25" s="5" t="s">
        <v>8</v>
      </c>
      <c r="B25" s="3" t="s">
        <v>50</v>
      </c>
      <c r="C25" s="6" t="s">
        <v>51</v>
      </c>
    </row>
    <row r="26" spans="1:3" ht="15.75" x14ac:dyDescent="0.2">
      <c r="A26" s="5" t="s">
        <v>8</v>
      </c>
      <c r="B26" s="3" t="s">
        <v>52</v>
      </c>
      <c r="C26" s="6" t="s">
        <v>53</v>
      </c>
    </row>
    <row r="27" spans="1:3" ht="15.75" x14ac:dyDescent="0.2">
      <c r="A27" s="5" t="s">
        <v>39</v>
      </c>
      <c r="B27" s="3" t="s">
        <v>54</v>
      </c>
      <c r="C27" s="6" t="s">
        <v>55</v>
      </c>
    </row>
    <row r="28" spans="1:3" ht="15.75" x14ac:dyDescent="0.2">
      <c r="A28" s="5" t="s">
        <v>56</v>
      </c>
      <c r="B28" s="3" t="s">
        <v>57</v>
      </c>
      <c r="C28" s="6" t="s">
        <v>58</v>
      </c>
    </row>
    <row r="29" spans="1:3" ht="16.5" x14ac:dyDescent="0.2">
      <c r="A29" s="5" t="s">
        <v>8</v>
      </c>
      <c r="B29" s="3" t="s">
        <v>59</v>
      </c>
      <c r="C29" s="7" t="s">
        <v>77</v>
      </c>
    </row>
    <row r="30" spans="1:3" ht="15.75" x14ac:dyDescent="0.2">
      <c r="A30" s="5" t="s">
        <v>8</v>
      </c>
      <c r="B30" s="3" t="s">
        <v>60</v>
      </c>
      <c r="C30" s="6">
        <v>15</v>
      </c>
    </row>
    <row r="31" spans="1:3" ht="15.75" x14ac:dyDescent="0.2">
      <c r="A31" s="5" t="s">
        <v>17</v>
      </c>
      <c r="B31" s="3" t="s">
        <v>61</v>
      </c>
      <c r="C31" s="6">
        <v>321.76</v>
      </c>
    </row>
    <row r="32" spans="1:3" ht="16.5" x14ac:dyDescent="0.2">
      <c r="A32" s="5" t="s">
        <v>8</v>
      </c>
      <c r="B32" s="3" t="s">
        <v>62</v>
      </c>
      <c r="C32" s="6" t="s">
        <v>78</v>
      </c>
    </row>
    <row r="33" spans="1:3" ht="15.75" x14ac:dyDescent="0.2">
      <c r="A33" s="5" t="s">
        <v>8</v>
      </c>
      <c r="B33" s="3" t="s">
        <v>63</v>
      </c>
      <c r="C33" s="6">
        <v>0</v>
      </c>
    </row>
    <row r="34" spans="1:3" ht="15.75" x14ac:dyDescent="0.2">
      <c r="A34" s="5" t="s">
        <v>8</v>
      </c>
      <c r="B34" s="3" t="s">
        <v>64</v>
      </c>
      <c r="C34" s="6">
        <v>0</v>
      </c>
    </row>
    <row r="35" spans="1:3" ht="15.75" x14ac:dyDescent="0.2">
      <c r="A35" s="5" t="s">
        <v>17</v>
      </c>
      <c r="B35" s="3" t="s">
        <v>65</v>
      </c>
      <c r="C35" s="6" t="s">
        <v>66</v>
      </c>
    </row>
    <row r="36" spans="1:3" ht="15.75" x14ac:dyDescent="0.2">
      <c r="A36" s="5" t="s">
        <v>67</v>
      </c>
      <c r="B36" s="4" t="s">
        <v>68</v>
      </c>
      <c r="C36" s="6" t="s">
        <v>69</v>
      </c>
    </row>
    <row r="37" spans="1:3" ht="15.75" x14ac:dyDescent="0.2">
      <c r="A37" s="5" t="s">
        <v>70</v>
      </c>
      <c r="B37" s="3" t="s">
        <v>71</v>
      </c>
      <c r="C37" s="6" t="s">
        <v>72</v>
      </c>
    </row>
    <row r="38" spans="1:3" ht="15.75" x14ac:dyDescent="0.2">
      <c r="A38" s="5" t="s">
        <v>73</v>
      </c>
      <c r="B38" s="4" t="s">
        <v>6</v>
      </c>
      <c r="C38" s="6" t="s">
        <v>74</v>
      </c>
    </row>
    <row r="39" spans="1:3" ht="15.75" x14ac:dyDescent="0.2">
      <c r="A39" s="2" t="s">
        <v>75</v>
      </c>
      <c r="B39" s="8"/>
      <c r="C39" s="6" t="s">
        <v>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34" zoomScale="99" zoomScaleNormal="99" workbookViewId="0">
      <selection activeCell="C45" sqref="B45:C45"/>
    </sheetView>
  </sheetViews>
  <sheetFormatPr defaultRowHeight="12.75" x14ac:dyDescent="0.2"/>
  <cols>
    <col min="1" max="1" width="78.140625" customWidth="1"/>
    <col min="2" max="2" width="12.7109375" customWidth="1"/>
    <col min="3" max="3" width="10.140625" bestFit="1" customWidth="1"/>
  </cols>
  <sheetData>
    <row r="1" spans="1:3" x14ac:dyDescent="0.2">
      <c r="B1" s="9"/>
    </row>
    <row r="2" spans="1:3" ht="18" customHeight="1" x14ac:dyDescent="0.2"/>
    <row r="3" spans="1:3" ht="20.25" x14ac:dyDescent="0.2">
      <c r="A3" s="61" t="s">
        <v>143</v>
      </c>
    </row>
    <row r="4" spans="1:3" ht="20.25" x14ac:dyDescent="0.2">
      <c r="A4" s="13"/>
    </row>
    <row r="5" spans="1:3" ht="38.25" x14ac:dyDescent="0.2">
      <c r="A5" s="15" t="s">
        <v>79</v>
      </c>
      <c r="B5" s="51" t="s">
        <v>142</v>
      </c>
    </row>
    <row r="6" spans="1:3" x14ac:dyDescent="0.2">
      <c r="A6" s="16" t="s">
        <v>115</v>
      </c>
      <c r="B6" s="28">
        <v>50000</v>
      </c>
      <c r="C6" s="39"/>
    </row>
    <row r="7" spans="1:3" ht="13.5" x14ac:dyDescent="0.2">
      <c r="A7" s="14" t="s">
        <v>116</v>
      </c>
      <c r="B7" s="28">
        <v>1500000</v>
      </c>
    </row>
    <row r="8" spans="1:3" ht="13.5" x14ac:dyDescent="0.2">
      <c r="A8" s="14" t="s">
        <v>117</v>
      </c>
      <c r="B8" s="28">
        <v>1850000</v>
      </c>
    </row>
    <row r="9" spans="1:3" ht="13.5" x14ac:dyDescent="0.2">
      <c r="A9" s="14" t="s">
        <v>118</v>
      </c>
      <c r="B9" s="28">
        <v>1800000</v>
      </c>
    </row>
    <row r="10" spans="1:3" ht="13.5" x14ac:dyDescent="0.2">
      <c r="A10" s="14" t="s">
        <v>95</v>
      </c>
      <c r="B10" s="28">
        <v>500000</v>
      </c>
    </row>
    <row r="11" spans="1:3" x14ac:dyDescent="0.2">
      <c r="A11" s="57" t="s">
        <v>81</v>
      </c>
      <c r="B11" s="20">
        <f>SUM(B6:B10)</f>
        <v>5700000</v>
      </c>
    </row>
    <row r="12" spans="1:3" ht="13.5" x14ac:dyDescent="0.2">
      <c r="A12" s="14" t="s">
        <v>119</v>
      </c>
      <c r="B12" s="28">
        <v>3636489</v>
      </c>
    </row>
    <row r="13" spans="1:3" ht="13.5" x14ac:dyDescent="0.2">
      <c r="A13" s="14" t="s">
        <v>92</v>
      </c>
      <c r="B13" s="28">
        <f>500000+130000</f>
        <v>630000</v>
      </c>
    </row>
    <row r="14" spans="1:3" ht="13.5" x14ac:dyDescent="0.2">
      <c r="A14" s="14" t="s">
        <v>91</v>
      </c>
      <c r="B14" s="35">
        <v>1300000</v>
      </c>
    </row>
    <row r="15" spans="1:3" ht="13.5" x14ac:dyDescent="0.2">
      <c r="A15" s="14" t="s">
        <v>132</v>
      </c>
      <c r="B15" s="28">
        <v>76000</v>
      </c>
    </row>
    <row r="16" spans="1:3" ht="13.5" x14ac:dyDescent="0.2">
      <c r="A16" s="14" t="s">
        <v>139</v>
      </c>
      <c r="B16" s="28">
        <f>155000+1895708</f>
        <v>2050708</v>
      </c>
    </row>
    <row r="17" spans="1:3" ht="13.5" x14ac:dyDescent="0.2">
      <c r="A17" s="14" t="s">
        <v>86</v>
      </c>
      <c r="B17" s="28">
        <v>25000</v>
      </c>
    </row>
    <row r="18" spans="1:3" ht="13.5" x14ac:dyDescent="0.2">
      <c r="A18" s="14" t="s">
        <v>90</v>
      </c>
      <c r="B18" s="52">
        <v>3700000</v>
      </c>
    </row>
    <row r="19" spans="1:3" ht="13.5" x14ac:dyDescent="0.2">
      <c r="A19" s="14" t="s">
        <v>84</v>
      </c>
      <c r="B19" s="28">
        <v>410000</v>
      </c>
    </row>
    <row r="20" spans="1:3" ht="13.5" x14ac:dyDescent="0.2">
      <c r="A20" s="14" t="s">
        <v>85</v>
      </c>
      <c r="B20" s="28">
        <v>250000</v>
      </c>
    </row>
    <row r="21" spans="1:3" ht="13.5" x14ac:dyDescent="0.2">
      <c r="A21" s="14" t="s">
        <v>87</v>
      </c>
      <c r="B21" s="28">
        <v>20000</v>
      </c>
    </row>
    <row r="22" spans="1:3" ht="13.5" x14ac:dyDescent="0.2">
      <c r="A22" s="14" t="s">
        <v>120</v>
      </c>
      <c r="B22" s="28">
        <v>4000</v>
      </c>
    </row>
    <row r="23" spans="1:3" ht="13.5" x14ac:dyDescent="0.2">
      <c r="A23" s="14" t="s">
        <v>88</v>
      </c>
      <c r="B23" s="28">
        <v>50000</v>
      </c>
    </row>
    <row r="24" spans="1:3" ht="13.5" x14ac:dyDescent="0.2">
      <c r="A24" s="14" t="s">
        <v>98</v>
      </c>
      <c r="B24" s="28">
        <v>99000</v>
      </c>
    </row>
    <row r="25" spans="1:3" x14ac:dyDescent="0.2">
      <c r="A25" s="16" t="s">
        <v>112</v>
      </c>
      <c r="B25" s="28">
        <v>270000</v>
      </c>
    </row>
    <row r="26" spans="1:3" ht="13.5" x14ac:dyDescent="0.2">
      <c r="A26" s="14" t="s">
        <v>83</v>
      </c>
      <c r="B26" s="35">
        <f>2400000+8500</f>
        <v>2408500</v>
      </c>
    </row>
    <row r="27" spans="1:3" ht="13.5" x14ac:dyDescent="0.2">
      <c r="A27" s="14" t="s">
        <v>121</v>
      </c>
      <c r="B27" s="36">
        <v>-900000</v>
      </c>
    </row>
    <row r="28" spans="1:3" ht="13.5" x14ac:dyDescent="0.2">
      <c r="A28" s="14" t="s">
        <v>122</v>
      </c>
      <c r="B28" s="35">
        <f>-180000-4500</f>
        <v>-184500</v>
      </c>
    </row>
    <row r="29" spans="1:3" ht="13.5" x14ac:dyDescent="0.2">
      <c r="A29" s="14" t="s">
        <v>123</v>
      </c>
      <c r="B29" s="28">
        <v>-90000</v>
      </c>
    </row>
    <row r="30" spans="1:3" ht="13.5" x14ac:dyDescent="0.2">
      <c r="A30" s="14" t="s">
        <v>99</v>
      </c>
      <c r="B30" s="52">
        <v>550000</v>
      </c>
    </row>
    <row r="31" spans="1:3" ht="13.5" x14ac:dyDescent="0.2">
      <c r="A31" s="14" t="s">
        <v>100</v>
      </c>
      <c r="B31" s="52">
        <v>20000</v>
      </c>
      <c r="C31" s="53"/>
    </row>
    <row r="32" spans="1:3" ht="13.5" x14ac:dyDescent="0.2">
      <c r="A32" s="14" t="s">
        <v>101</v>
      </c>
      <c r="B32" s="52">
        <v>600000</v>
      </c>
    </row>
    <row r="33" spans="1:2" ht="13.5" x14ac:dyDescent="0.2">
      <c r="A33" s="14" t="s">
        <v>89</v>
      </c>
      <c r="B33" s="52">
        <v>55000</v>
      </c>
    </row>
    <row r="34" spans="1:2" x14ac:dyDescent="0.2">
      <c r="A34" s="57" t="s">
        <v>82</v>
      </c>
      <c r="B34" s="21">
        <f>SUM(B12:B33)</f>
        <v>14980197</v>
      </c>
    </row>
    <row r="35" spans="1:2" ht="13.5" x14ac:dyDescent="0.2">
      <c r="A35" s="17" t="s">
        <v>141</v>
      </c>
      <c r="B35" s="29">
        <v>-677428</v>
      </c>
    </row>
    <row r="36" spans="1:2" ht="13.5" x14ac:dyDescent="0.2">
      <c r="A36" s="17" t="s">
        <v>145</v>
      </c>
      <c r="B36" s="29">
        <v>46700</v>
      </c>
    </row>
    <row r="37" spans="1:2" ht="21" customHeight="1" x14ac:dyDescent="0.2">
      <c r="A37" s="40" t="s">
        <v>124</v>
      </c>
      <c r="B37" s="29">
        <v>2872703</v>
      </c>
    </row>
    <row r="38" spans="1:2" x14ac:dyDescent="0.2">
      <c r="A38" s="69" t="s">
        <v>102</v>
      </c>
      <c r="B38" s="70"/>
    </row>
    <row r="39" spans="1:2" x14ac:dyDescent="0.2">
      <c r="A39" s="16" t="s">
        <v>130</v>
      </c>
      <c r="B39" s="29">
        <v>-128909</v>
      </c>
    </row>
    <row r="40" spans="1:2" x14ac:dyDescent="0.2">
      <c r="A40" s="16" t="s">
        <v>134</v>
      </c>
      <c r="B40" s="58">
        <v>978000</v>
      </c>
    </row>
    <row r="41" spans="1:2" ht="13.5" x14ac:dyDescent="0.2">
      <c r="A41" s="14" t="s">
        <v>125</v>
      </c>
      <c r="B41" s="29">
        <v>-130400</v>
      </c>
    </row>
    <row r="42" spans="1:2" ht="13.5" x14ac:dyDescent="0.2">
      <c r="A42" s="14" t="s">
        <v>146</v>
      </c>
      <c r="B42" s="29">
        <v>-847960</v>
      </c>
    </row>
    <row r="43" spans="1:2" ht="13.5" x14ac:dyDescent="0.2">
      <c r="A43" s="14" t="s">
        <v>128</v>
      </c>
      <c r="B43" s="58">
        <v>15112239</v>
      </c>
    </row>
    <row r="44" spans="1:2" x14ac:dyDescent="0.2">
      <c r="A44" s="16" t="s">
        <v>126</v>
      </c>
      <c r="B44" s="29">
        <v>5053345</v>
      </c>
    </row>
    <row r="45" spans="1:2" ht="13.5" x14ac:dyDescent="0.2">
      <c r="A45" s="14" t="s">
        <v>127</v>
      </c>
      <c r="B45" s="29">
        <v>7294</v>
      </c>
    </row>
    <row r="46" spans="1:2" x14ac:dyDescent="0.2">
      <c r="A46" s="26" t="s">
        <v>108</v>
      </c>
      <c r="B46" s="27">
        <f>B11+B34+B37+B44+B43+B41+B39+B45+B40+B35+B42+B36</f>
        <v>42965781</v>
      </c>
    </row>
    <row r="47" spans="1:2" x14ac:dyDescent="0.2">
      <c r="A47" s="22" t="s">
        <v>97</v>
      </c>
      <c r="B47" s="21">
        <f>B48+B49+B50+B51+B52+B53</f>
        <v>5265300</v>
      </c>
    </row>
    <row r="48" spans="1:2" ht="13.5" x14ac:dyDescent="0.2">
      <c r="A48" s="54" t="s">
        <v>136</v>
      </c>
      <c r="B48" s="38">
        <v>2235000</v>
      </c>
    </row>
    <row r="49" spans="1:2" ht="13.5" x14ac:dyDescent="0.2">
      <c r="A49" s="17" t="s">
        <v>137</v>
      </c>
      <c r="B49" s="38">
        <v>273100</v>
      </c>
    </row>
    <row r="50" spans="1:2" ht="13.5" customHeight="1" x14ac:dyDescent="0.2">
      <c r="A50" s="54" t="s">
        <v>138</v>
      </c>
      <c r="B50" s="38">
        <v>2292100</v>
      </c>
    </row>
    <row r="51" spans="1:2" ht="0.75" customHeight="1" x14ac:dyDescent="0.2">
      <c r="A51" s="54" t="s">
        <v>96</v>
      </c>
      <c r="B51" s="31"/>
    </row>
    <row r="52" spans="1:2" ht="13.5" hidden="1" x14ac:dyDescent="0.2">
      <c r="A52" s="54" t="s">
        <v>110</v>
      </c>
      <c r="B52" s="30"/>
    </row>
    <row r="53" spans="1:2" ht="13.5" x14ac:dyDescent="0.2">
      <c r="A53" s="54" t="s">
        <v>140</v>
      </c>
      <c r="B53" s="38">
        <v>465100</v>
      </c>
    </row>
    <row r="54" spans="1:2" x14ac:dyDescent="0.2">
      <c r="A54" s="24" t="s">
        <v>93</v>
      </c>
      <c r="B54" s="10">
        <f>B46+B47</f>
        <v>48231081</v>
      </c>
    </row>
    <row r="56" spans="1:2" x14ac:dyDescent="0.2">
      <c r="A56" s="65" t="s">
        <v>94</v>
      </c>
      <c r="B56" s="66"/>
    </row>
    <row r="57" spans="1:2" x14ac:dyDescent="0.2">
      <c r="A57" s="67" t="s">
        <v>109</v>
      </c>
      <c r="B57" s="68"/>
    </row>
    <row r="58" spans="1:2" ht="13.5" x14ac:dyDescent="0.2">
      <c r="A58" s="55" t="s">
        <v>104</v>
      </c>
      <c r="B58" s="38">
        <v>36373775</v>
      </c>
    </row>
    <row r="59" spans="1:2" x14ac:dyDescent="0.2">
      <c r="A59" s="63" t="s">
        <v>107</v>
      </c>
      <c r="B59" s="64"/>
    </row>
    <row r="60" spans="1:2" ht="13.5" x14ac:dyDescent="0.2">
      <c r="A60" s="17" t="s">
        <v>133</v>
      </c>
      <c r="B60" s="29">
        <v>60000</v>
      </c>
    </row>
    <row r="61" spans="1:2" ht="13.5" x14ac:dyDescent="0.2">
      <c r="A61" s="17" t="s">
        <v>113</v>
      </c>
      <c r="B61" s="29">
        <v>13262</v>
      </c>
    </row>
    <row r="62" spans="1:2" ht="13.5" x14ac:dyDescent="0.2">
      <c r="A62" s="17" t="s">
        <v>114</v>
      </c>
      <c r="B62" s="29">
        <v>2000</v>
      </c>
    </row>
    <row r="63" spans="1:2" ht="13.5" x14ac:dyDescent="0.2">
      <c r="A63" s="55" t="s">
        <v>111</v>
      </c>
      <c r="B63" s="29">
        <v>-2500</v>
      </c>
    </row>
    <row r="64" spans="1:2" x14ac:dyDescent="0.2">
      <c r="A64" s="63" t="s">
        <v>106</v>
      </c>
      <c r="B64" s="64"/>
    </row>
    <row r="65" spans="1:2" ht="13.5" x14ac:dyDescent="0.2">
      <c r="A65" s="17" t="s">
        <v>135</v>
      </c>
      <c r="B65" s="28">
        <v>12504</v>
      </c>
    </row>
    <row r="66" spans="1:2" ht="14.25" customHeight="1" x14ac:dyDescent="0.2">
      <c r="A66" s="55" t="s">
        <v>105</v>
      </c>
      <c r="B66" s="29">
        <v>-52140</v>
      </c>
    </row>
    <row r="67" spans="1:2" ht="13.5" x14ac:dyDescent="0.2">
      <c r="A67" s="17" t="s">
        <v>129</v>
      </c>
      <c r="B67" s="58">
        <v>8234517</v>
      </c>
    </row>
    <row r="68" spans="1:2" ht="13.5" x14ac:dyDescent="0.2">
      <c r="A68" s="17" t="s">
        <v>131</v>
      </c>
      <c r="B68" s="29">
        <v>346655</v>
      </c>
    </row>
    <row r="69" spans="1:2" x14ac:dyDescent="0.2">
      <c r="A69" s="56" t="s">
        <v>80</v>
      </c>
      <c r="B69" s="23">
        <f>SUM(B58:B68)</f>
        <v>44988073</v>
      </c>
    </row>
    <row r="70" spans="1:2" x14ac:dyDescent="0.2">
      <c r="A70" s="33"/>
    </row>
    <row r="71" spans="1:2" ht="15" x14ac:dyDescent="0.2">
      <c r="A71" s="25" t="s">
        <v>103</v>
      </c>
      <c r="B71" s="18">
        <f>B54+B69</f>
        <v>93219154</v>
      </c>
    </row>
    <row r="72" spans="1:2" x14ac:dyDescent="0.2">
      <c r="A72" s="9"/>
    </row>
    <row r="73" spans="1:2" ht="15.75" x14ac:dyDescent="0.2">
      <c r="A73" s="12" t="s">
        <v>144</v>
      </c>
      <c r="B73" s="59">
        <f>B71</f>
        <v>93219154</v>
      </c>
    </row>
    <row r="77" spans="1:2" ht="15.75" x14ac:dyDescent="0.2">
      <c r="A77" s="44"/>
    </row>
    <row r="78" spans="1:2" ht="15" x14ac:dyDescent="0.2">
      <c r="A78" s="11"/>
    </row>
    <row r="79" spans="1:2" ht="15" x14ac:dyDescent="0.2">
      <c r="A79" s="11"/>
    </row>
    <row r="80" spans="1:2" ht="14.25" x14ac:dyDescent="0.2">
      <c r="A80" s="37"/>
    </row>
    <row r="81" spans="1:1" ht="14.25" x14ac:dyDescent="0.2">
      <c r="A81" s="37"/>
    </row>
    <row r="82" spans="1:1" ht="14.25" x14ac:dyDescent="0.2">
      <c r="A82" s="37"/>
    </row>
    <row r="83" spans="1:1" x14ac:dyDescent="0.2">
      <c r="A83" s="19"/>
    </row>
    <row r="84" spans="1:1" ht="14.25" x14ac:dyDescent="0.2">
      <c r="A84" s="37"/>
    </row>
    <row r="85" spans="1:1" ht="14.25" x14ac:dyDescent="0.2">
      <c r="A85" s="37"/>
    </row>
    <row r="87" spans="1:1" ht="14.25" x14ac:dyDescent="0.2">
      <c r="A87" s="37"/>
    </row>
  </sheetData>
  <mergeCells count="5">
    <mergeCell ref="A64:B64"/>
    <mergeCell ref="A56:B56"/>
    <mergeCell ref="A57:B57"/>
    <mergeCell ref="A38:B38"/>
    <mergeCell ref="A59:B59"/>
  </mergeCells>
  <phoneticPr fontId="7" type="noConversion"/>
  <pageMargins left="0.59055118110236227" right="0" top="0.39370078740157483" bottom="0" header="0" footer="0"/>
  <pageSetup paperSize="9" scale="8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workbookViewId="0">
      <selection activeCell="C27" sqref="C27"/>
    </sheetView>
  </sheetViews>
  <sheetFormatPr defaultRowHeight="12.75" x14ac:dyDescent="0.2"/>
  <cols>
    <col min="2" max="2" width="26.85546875" customWidth="1"/>
    <col min="3" max="3" width="24" customWidth="1"/>
    <col min="4" max="4" width="11" bestFit="1" customWidth="1"/>
    <col min="5" max="5" width="22" customWidth="1"/>
    <col min="6" max="6" width="29.5703125" customWidth="1"/>
  </cols>
  <sheetData>
    <row r="3" spans="2:8" x14ac:dyDescent="0.2">
      <c r="C3" s="32"/>
    </row>
    <row r="4" spans="2:8" ht="18" x14ac:dyDescent="0.2">
      <c r="B4" s="71"/>
      <c r="C4" s="71"/>
      <c r="D4" s="34"/>
      <c r="E4" s="71"/>
      <c r="F4" s="71"/>
    </row>
    <row r="5" spans="2:8" ht="18" x14ac:dyDescent="0.2">
      <c r="B5" s="41"/>
      <c r="C5" s="42"/>
      <c r="D5" s="60"/>
      <c r="E5" s="41"/>
      <c r="F5" s="42"/>
      <c r="H5" s="39"/>
    </row>
    <row r="6" spans="2:8" ht="18" x14ac:dyDescent="0.2">
      <c r="B6" s="41"/>
      <c r="C6" s="42"/>
      <c r="D6" s="34"/>
      <c r="E6" s="41"/>
      <c r="F6" s="42"/>
    </row>
    <row r="7" spans="2:8" ht="18" x14ac:dyDescent="0.2">
      <c r="B7" s="41"/>
      <c r="C7" s="42"/>
      <c r="D7" s="34"/>
      <c r="E7" s="41"/>
      <c r="F7" s="42"/>
      <c r="H7" s="39"/>
    </row>
    <row r="8" spans="2:8" ht="18" x14ac:dyDescent="0.2">
      <c r="B8" s="41"/>
      <c r="C8" s="42"/>
      <c r="D8" s="34"/>
      <c r="E8" s="41"/>
      <c r="F8" s="42"/>
      <c r="H8" s="39"/>
    </row>
    <row r="9" spans="2:8" ht="18" x14ac:dyDescent="0.2">
      <c r="B9" s="41"/>
      <c r="C9" s="42"/>
      <c r="D9" s="34"/>
      <c r="E9" s="41"/>
      <c r="F9" s="42"/>
      <c r="H9" s="39"/>
    </row>
    <row r="10" spans="2:8" ht="18" x14ac:dyDescent="0.2">
      <c r="B10" s="41"/>
      <c r="C10" s="42"/>
      <c r="D10" s="34"/>
      <c r="E10" s="41"/>
      <c r="F10" s="42"/>
      <c r="H10" s="39"/>
    </row>
    <row r="11" spans="2:8" ht="18" x14ac:dyDescent="0.2">
      <c r="B11" s="41"/>
      <c r="C11" s="42"/>
      <c r="D11" s="34"/>
      <c r="E11" s="41"/>
      <c r="F11" s="43"/>
      <c r="H11" s="39"/>
    </row>
    <row r="12" spans="2:8" ht="18" x14ac:dyDescent="0.2">
      <c r="B12" s="62"/>
      <c r="C12" s="43"/>
      <c r="D12" s="39"/>
      <c r="H12" s="39"/>
    </row>
    <row r="16" spans="2:8" s="37" customFormat="1" ht="14.25" x14ac:dyDescent="0.2"/>
    <row r="17" spans="1:3" s="37" customFormat="1" ht="14.25" x14ac:dyDescent="0.2"/>
    <row r="18" spans="1:3" s="37" customFormat="1" ht="14.25" x14ac:dyDescent="0.2"/>
    <row r="19" spans="1:3" s="37" customFormat="1" ht="14.25" x14ac:dyDescent="0.2"/>
    <row r="20" spans="1:3" s="37" customFormat="1" ht="14.25" x14ac:dyDescent="0.2"/>
    <row r="21" spans="1:3" s="37" customFormat="1" ht="14.25" x14ac:dyDescent="0.2"/>
    <row r="22" spans="1:3" s="37" customFormat="1" ht="14.25" x14ac:dyDescent="0.2"/>
    <row r="23" spans="1:3" s="37" customFormat="1" ht="15.75" x14ac:dyDescent="0.2">
      <c r="B23" s="72"/>
      <c r="C23" s="72"/>
    </row>
    <row r="24" spans="1:3" s="37" customFormat="1" ht="15.75" x14ac:dyDescent="0.2">
      <c r="B24" s="44"/>
      <c r="C24" s="45"/>
    </row>
    <row r="25" spans="1:3" x14ac:dyDescent="0.2">
      <c r="C25" s="46"/>
    </row>
    <row r="26" spans="1:3" ht="15.75" x14ac:dyDescent="0.2">
      <c r="A26" s="37"/>
      <c r="B26" s="44"/>
      <c r="C26" s="47"/>
    </row>
    <row r="27" spans="1:3" ht="15" x14ac:dyDescent="0.2">
      <c r="A27" s="37"/>
      <c r="B27" s="34"/>
      <c r="C27" s="47"/>
    </row>
    <row r="28" spans="1:3" ht="15" x14ac:dyDescent="0.2">
      <c r="A28" s="37"/>
      <c r="B28" s="34"/>
      <c r="C28" s="47"/>
    </row>
    <row r="29" spans="1:3" ht="15" x14ac:dyDescent="0.2">
      <c r="A29" s="37"/>
      <c r="B29" s="34"/>
      <c r="C29" s="47"/>
    </row>
    <row r="30" spans="1:3" ht="15" x14ac:dyDescent="0.2">
      <c r="A30" s="37"/>
      <c r="B30" s="34"/>
      <c r="C30" s="47"/>
    </row>
    <row r="31" spans="1:3" ht="15" x14ac:dyDescent="0.2">
      <c r="A31" s="37"/>
      <c r="B31" s="34"/>
      <c r="C31" s="47"/>
    </row>
    <row r="32" spans="1:3" ht="18" customHeight="1" x14ac:dyDescent="0.2">
      <c r="A32" s="37"/>
      <c r="B32" s="44"/>
      <c r="C32" s="45"/>
    </row>
  </sheetData>
  <mergeCells count="3">
    <mergeCell ref="B4:C4"/>
    <mergeCell ref="B23:C2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1"/>
  <sheetViews>
    <sheetView workbookViewId="0">
      <selection activeCell="E14" sqref="E14"/>
    </sheetView>
  </sheetViews>
  <sheetFormatPr defaultRowHeight="12.75" x14ac:dyDescent="0.2"/>
  <cols>
    <col min="2" max="2" width="14" customWidth="1"/>
    <col min="3" max="4" width="13.28515625" customWidth="1"/>
    <col min="5" max="5" width="10.5703125" customWidth="1"/>
  </cols>
  <sheetData>
    <row r="4" spans="2:5" ht="19.5" customHeight="1" x14ac:dyDescent="0.2">
      <c r="B4" s="34"/>
      <c r="C4" s="48"/>
      <c r="D4" s="48"/>
      <c r="E4" s="48"/>
    </row>
    <row r="5" spans="2:5" ht="33" customHeight="1" x14ac:dyDescent="0.2">
      <c r="B5" s="49"/>
      <c r="C5" s="50"/>
      <c r="D5" s="50"/>
      <c r="E5" s="50"/>
    </row>
    <row r="6" spans="2:5" ht="21" customHeight="1" x14ac:dyDescent="0.2">
      <c r="B6" s="34"/>
      <c r="C6" s="50"/>
      <c r="D6" s="50"/>
      <c r="E6" s="50"/>
    </row>
    <row r="7" spans="2:5" ht="15" x14ac:dyDescent="0.2">
      <c r="B7" s="34"/>
      <c r="C7" s="34"/>
      <c r="D7" s="34"/>
    </row>
    <row r="8" spans="2:5" ht="15" x14ac:dyDescent="0.2">
      <c r="B8" s="34"/>
      <c r="C8" s="34"/>
      <c r="D8" s="34"/>
    </row>
    <row r="9" spans="2:5" ht="15" x14ac:dyDescent="0.2">
      <c r="B9" s="34"/>
      <c r="C9" s="34"/>
      <c r="D9" s="34"/>
    </row>
    <row r="10" spans="2:5" ht="15" x14ac:dyDescent="0.2">
      <c r="B10" s="34"/>
      <c r="C10" s="34"/>
      <c r="D10" s="34"/>
    </row>
    <row r="11" spans="2:5" ht="15" x14ac:dyDescent="0.2">
      <c r="B11" s="34"/>
      <c r="C11" s="34"/>
      <c r="D11" s="3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Sheet1</vt:lpstr>
      <vt:lpstr>Приходи 2024</vt:lpstr>
      <vt:lpstr>Sheet2</vt:lpstr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budjet</cp:lastModifiedBy>
  <cp:lastPrinted>2024-01-16T14:41:31Z</cp:lastPrinted>
  <dcterms:created xsi:type="dcterms:W3CDTF">2009-06-03T13:30:51Z</dcterms:created>
  <dcterms:modified xsi:type="dcterms:W3CDTF">2024-01-22T14:50:53Z</dcterms:modified>
  <cp:category/>
</cp:coreProperties>
</file>